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<sst xmlns="http://schemas.openxmlformats.org/spreadsheetml/2006/main" count="80" uniqueCount="78">
  <si>
    <t>Работа Д10 Применение теоремы об изменении кинетической энергии к изучению движения механической системы</t>
  </si>
  <si>
    <t>Параметры системы:</t>
  </si>
  <si>
    <t>S=</t>
  </si>
  <si>
    <t>R2=</t>
  </si>
  <si>
    <t>r2=</t>
  </si>
  <si>
    <t>R5=</t>
  </si>
  <si>
    <t>R3=</t>
  </si>
  <si>
    <t>α (град.)=</t>
  </si>
  <si>
    <t>α (рад.)=</t>
  </si>
  <si>
    <t>r3=</t>
  </si>
  <si>
    <t>i2=</t>
  </si>
  <si>
    <t>i3=</t>
  </si>
  <si>
    <t>f=</t>
  </si>
  <si>
    <t>d=</t>
  </si>
  <si>
    <t>Скорость центра масс катка 2 равна скорости груза:</t>
  </si>
  <si>
    <t>V2=V1</t>
  </si>
  <si>
    <t>Угловая скорость катка 2 равна</t>
  </si>
  <si>
    <t>w2=V2/R2=V1/R2</t>
  </si>
  <si>
    <t>Скорость точки Д катка 2</t>
  </si>
  <si>
    <t>VD=w2*(R2+r2)=V1*(R2+r2)/R2</t>
  </si>
  <si>
    <t>Скорость точки Е блока 3 равна скорости точки Д катка 2:</t>
  </si>
  <si>
    <t>VE=VD</t>
  </si>
  <si>
    <t>Но</t>
  </si>
  <si>
    <t>VE=w3*r3</t>
  </si>
  <si>
    <t>Следовательно</t>
  </si>
  <si>
    <t>w3*r3=V1*(R2+r2)/R2</t>
  </si>
  <si>
    <t>w3=V1*(R2+r2)/(R2*r3)</t>
  </si>
  <si>
    <t>Заменяя в предыдущей формуле</t>
  </si>
  <si>
    <t>w3=d(fi3)/dt</t>
  </si>
  <si>
    <t>V1=ds/dt</t>
  </si>
  <si>
    <t>Получим:</t>
  </si>
  <si>
    <t>d(fi3)=((R2+r2)/(R2*r3))*ds</t>
  </si>
  <si>
    <t>Когда груз пройдет расстояние s, блок 3 повернется на угол:</t>
  </si>
  <si>
    <t>fi3=</t>
  </si>
  <si>
    <t>При этом каток 5 вернется в начальное положение</t>
  </si>
  <si>
    <t>Кинетическая энергия системы будет складываться из кинетических энергий всех 5 тел:</t>
  </si>
  <si>
    <t>Т=Т1+Т2+Т3+Т4+Т5</t>
  </si>
  <si>
    <t>Т1=(m1*(V1)^2)/2</t>
  </si>
  <si>
    <t>m4=</t>
  </si>
  <si>
    <t>m1=</t>
  </si>
  <si>
    <t>m2=</t>
  </si>
  <si>
    <t>m3=</t>
  </si>
  <si>
    <t>m5=</t>
  </si>
  <si>
    <t>где</t>
  </si>
  <si>
    <t>J2=m2*(i2^2)</t>
  </si>
  <si>
    <t>T3=(J3*(w3^2))/2</t>
  </si>
  <si>
    <t>J3=m3*(i3^2)</t>
  </si>
  <si>
    <t>T2=m2*(V1^2)/2+J2*(w2^2)/2</t>
  </si>
  <si>
    <t>T4=(m4*(w3^2)*(R3^2))/2</t>
  </si>
  <si>
    <t>T2=(m2*(V1^2)*(1+(i2^2)))/(R2^2))/2</t>
  </si>
  <si>
    <t>T3=(m3*(V1^2)*(i3^2)*((R2+r2)^2))/((R2^2)*(r3^2)*2)</t>
  </si>
  <si>
    <t>T5=(m5*(w3^2)*(R3^2))/2+J5*(w5^2)/2</t>
  </si>
  <si>
    <t>J5=m5*(R5^2)/2</t>
  </si>
  <si>
    <t>w5=w3*R3/R5</t>
  </si>
  <si>
    <t>T4=(m4*(V1^2)*((R2+r2)^2)*(R3^2))/(2*(R2^2)*(r3^2))</t>
  </si>
  <si>
    <t>T5=(m5*(V1^2)*((R2+r2)^2)*(R3^2))/(2*(R2^2)*(r3^2))+(m5*(V1^2)*((R2+r2)^2)*(R3^2))/(4*(R2^2)*(r3^2))</t>
  </si>
  <si>
    <t>T=</t>
  </si>
  <si>
    <t>Работа внешних сил:</t>
  </si>
  <si>
    <t>Работа силы тяжести 1</t>
  </si>
  <si>
    <t>Работа силы трения</t>
  </si>
  <si>
    <t>Работа силы тяжести 2</t>
  </si>
  <si>
    <t>A4=m4*g*R3</t>
  </si>
  <si>
    <t>l=</t>
  </si>
  <si>
    <t>Работа силы тяжести 4</t>
  </si>
  <si>
    <t>A5=-(d*m5*g*(2*(R3+КОРЕНЬ((l^2)-(R3^2))-l)))/R5</t>
  </si>
  <si>
    <t>Работа сил сопротивления 5</t>
  </si>
  <si>
    <t>A1=m1*g*s*sin(α)</t>
  </si>
  <si>
    <t>Af1=-f*m1*g*s*cos(α)</t>
  </si>
  <si>
    <t>A2=m2*g*s*sin(α)</t>
  </si>
  <si>
    <t>A=</t>
  </si>
  <si>
    <t>A1=</t>
  </si>
  <si>
    <t>g=</t>
  </si>
  <si>
    <t>Af1=</t>
  </si>
  <si>
    <t>A2=</t>
  </si>
  <si>
    <t>A4=</t>
  </si>
  <si>
    <t>A5=</t>
  </si>
  <si>
    <t>V1=</t>
  </si>
  <si>
    <t>Из соотношения Т=А найдем скорость V1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</si>
</sst>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3</xdr:row>
      <xdr:rowOff>142875</xdr:rowOff>
    </xdr:from>
    <xdr:to>
      <xdr:col>8</xdr:col>
      <xdr:colOff>590550</xdr:colOff>
      <xdr:row>9</xdr:row>
      <xdr:rowOff>152400</xdr:rowOff>
    </xdr:to>
    <xdr:sp>
      <xdr:nvSpPr>
        <xdr:cNvPr id="1" name="Oval 2"/>
        <xdr:cNvSpPr>
          <a:spLocks/>
        </xdr:cNvSpPr>
      </xdr:nvSpPr>
      <xdr:spPr>
        <a:xfrm>
          <a:off x="4257675" y="628650"/>
          <a:ext cx="1209675" cy="981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4</xdr:row>
      <xdr:rowOff>0</xdr:rowOff>
    </xdr:from>
    <xdr:to>
      <xdr:col>5</xdr:col>
      <xdr:colOff>333375</xdr:colOff>
      <xdr:row>10</xdr:row>
      <xdr:rowOff>9525</xdr:rowOff>
    </xdr:to>
    <xdr:sp>
      <xdr:nvSpPr>
        <xdr:cNvPr id="2" name="Oval 3"/>
        <xdr:cNvSpPr>
          <a:spLocks/>
        </xdr:cNvSpPr>
      </xdr:nvSpPr>
      <xdr:spPr>
        <a:xfrm>
          <a:off x="2171700" y="647700"/>
          <a:ext cx="1209675" cy="981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11</xdr:row>
      <xdr:rowOff>28575</xdr:rowOff>
    </xdr:from>
    <xdr:to>
      <xdr:col>2</xdr:col>
      <xdr:colOff>590550</xdr:colOff>
      <xdr:row>17</xdr:row>
      <xdr:rowOff>38100</xdr:rowOff>
    </xdr:to>
    <xdr:sp>
      <xdr:nvSpPr>
        <xdr:cNvPr id="3" name="Oval 4"/>
        <xdr:cNvSpPr>
          <a:spLocks/>
        </xdr:cNvSpPr>
      </xdr:nvSpPr>
      <xdr:spPr>
        <a:xfrm>
          <a:off x="600075" y="1809750"/>
          <a:ext cx="1209675" cy="981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5</xdr:row>
      <xdr:rowOff>0</xdr:rowOff>
    </xdr:from>
    <xdr:to>
      <xdr:col>5</xdr:col>
      <xdr:colOff>76200</xdr:colOff>
      <xdr:row>9</xdr:row>
      <xdr:rowOff>0</xdr:rowOff>
    </xdr:to>
    <xdr:sp>
      <xdr:nvSpPr>
        <xdr:cNvPr id="4" name="Oval 5"/>
        <xdr:cNvSpPr>
          <a:spLocks/>
        </xdr:cNvSpPr>
      </xdr:nvSpPr>
      <xdr:spPr>
        <a:xfrm>
          <a:off x="2409825" y="809625"/>
          <a:ext cx="714375" cy="647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12</xdr:row>
      <xdr:rowOff>114300</xdr:rowOff>
    </xdr:from>
    <xdr:to>
      <xdr:col>2</xdr:col>
      <xdr:colOff>266700</xdr:colOff>
      <xdr:row>15</xdr:row>
      <xdr:rowOff>85725</xdr:rowOff>
    </xdr:to>
    <xdr:sp>
      <xdr:nvSpPr>
        <xdr:cNvPr id="5" name="Oval 6"/>
        <xdr:cNvSpPr>
          <a:spLocks/>
        </xdr:cNvSpPr>
      </xdr:nvSpPr>
      <xdr:spPr>
        <a:xfrm>
          <a:off x="933450" y="2057400"/>
          <a:ext cx="55245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152400</xdr:rowOff>
    </xdr:from>
    <xdr:to>
      <xdr:col>8</xdr:col>
      <xdr:colOff>0</xdr:colOff>
      <xdr:row>12</xdr:row>
      <xdr:rowOff>9525</xdr:rowOff>
    </xdr:to>
    <xdr:sp>
      <xdr:nvSpPr>
        <xdr:cNvPr id="6" name="Line 7"/>
        <xdr:cNvSpPr>
          <a:spLocks/>
        </xdr:cNvSpPr>
      </xdr:nvSpPr>
      <xdr:spPr>
        <a:xfrm>
          <a:off x="4876800" y="31432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152400</xdr:rowOff>
    </xdr:from>
    <xdr:to>
      <xdr:col>8</xdr:col>
      <xdr:colOff>361950</xdr:colOff>
      <xdr:row>9</xdr:row>
      <xdr:rowOff>28575</xdr:rowOff>
    </xdr:to>
    <xdr:sp>
      <xdr:nvSpPr>
        <xdr:cNvPr id="7" name="Line 9"/>
        <xdr:cNvSpPr>
          <a:spLocks/>
        </xdr:cNvSpPr>
      </xdr:nvSpPr>
      <xdr:spPr>
        <a:xfrm>
          <a:off x="4876800" y="1123950"/>
          <a:ext cx="361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6</xdr:row>
      <xdr:rowOff>76200</xdr:rowOff>
    </xdr:from>
    <xdr:to>
      <xdr:col>6</xdr:col>
      <xdr:colOff>409575</xdr:colOff>
      <xdr:row>7</xdr:row>
      <xdr:rowOff>57150</xdr:rowOff>
    </xdr:to>
    <xdr:sp>
      <xdr:nvSpPr>
        <xdr:cNvPr id="8" name="Rectangle 10"/>
        <xdr:cNvSpPr>
          <a:spLocks/>
        </xdr:cNvSpPr>
      </xdr:nvSpPr>
      <xdr:spPr>
        <a:xfrm>
          <a:off x="3857625" y="1047750"/>
          <a:ext cx="2095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6</xdr:row>
      <xdr:rowOff>152400</xdr:rowOff>
    </xdr:from>
    <xdr:to>
      <xdr:col>8</xdr:col>
      <xdr:colOff>0</xdr:colOff>
      <xdr:row>6</xdr:row>
      <xdr:rowOff>152400</xdr:rowOff>
    </xdr:to>
    <xdr:sp>
      <xdr:nvSpPr>
        <xdr:cNvPr id="9" name="Line 12"/>
        <xdr:cNvSpPr>
          <a:spLocks/>
        </xdr:cNvSpPr>
      </xdr:nvSpPr>
      <xdr:spPr>
        <a:xfrm flipH="1">
          <a:off x="3933825" y="1123950"/>
          <a:ext cx="942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0</xdr:rowOff>
    </xdr:from>
    <xdr:to>
      <xdr:col>8</xdr:col>
      <xdr:colOff>600075</xdr:colOff>
      <xdr:row>10</xdr:row>
      <xdr:rowOff>76200</xdr:rowOff>
    </xdr:to>
    <xdr:sp>
      <xdr:nvSpPr>
        <xdr:cNvPr id="10" name="Rectangle 13"/>
        <xdr:cNvSpPr>
          <a:spLocks/>
        </xdr:cNvSpPr>
      </xdr:nvSpPr>
      <xdr:spPr>
        <a:xfrm>
          <a:off x="4276725" y="1619250"/>
          <a:ext cx="1200150" cy="76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7</xdr:row>
      <xdr:rowOff>66675</xdr:rowOff>
    </xdr:from>
    <xdr:to>
      <xdr:col>6</xdr:col>
      <xdr:colOff>428625</xdr:colOff>
      <xdr:row>7</xdr:row>
      <xdr:rowOff>133350</xdr:rowOff>
    </xdr:to>
    <xdr:sp>
      <xdr:nvSpPr>
        <xdr:cNvPr id="11" name="Rectangle 14"/>
        <xdr:cNvSpPr>
          <a:spLocks/>
        </xdr:cNvSpPr>
      </xdr:nvSpPr>
      <xdr:spPr>
        <a:xfrm>
          <a:off x="3838575" y="1200150"/>
          <a:ext cx="247650" cy="666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0</xdr:rowOff>
    </xdr:from>
    <xdr:to>
      <xdr:col>6</xdr:col>
      <xdr:colOff>428625</xdr:colOff>
      <xdr:row>6</xdr:row>
      <xdr:rowOff>66675</xdr:rowOff>
    </xdr:to>
    <xdr:sp>
      <xdr:nvSpPr>
        <xdr:cNvPr id="12" name="Rectangle 15"/>
        <xdr:cNvSpPr>
          <a:spLocks/>
        </xdr:cNvSpPr>
      </xdr:nvSpPr>
      <xdr:spPr>
        <a:xfrm>
          <a:off x="3838575" y="971550"/>
          <a:ext cx="247650" cy="666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7</xdr:row>
      <xdr:rowOff>76200</xdr:rowOff>
    </xdr:from>
    <xdr:to>
      <xdr:col>4</xdr:col>
      <xdr:colOff>466725</xdr:colOff>
      <xdr:row>7</xdr:row>
      <xdr:rowOff>142875</xdr:rowOff>
    </xdr:to>
    <xdr:sp>
      <xdr:nvSpPr>
        <xdr:cNvPr id="13" name="Rectangle 16"/>
        <xdr:cNvSpPr>
          <a:spLocks/>
        </xdr:cNvSpPr>
      </xdr:nvSpPr>
      <xdr:spPr>
        <a:xfrm>
          <a:off x="2657475" y="1209675"/>
          <a:ext cx="247650" cy="666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16</xdr:row>
      <xdr:rowOff>114300</xdr:rowOff>
    </xdr:from>
    <xdr:to>
      <xdr:col>4</xdr:col>
      <xdr:colOff>438150</xdr:colOff>
      <xdr:row>17</xdr:row>
      <xdr:rowOff>28575</xdr:rowOff>
    </xdr:to>
    <xdr:sp>
      <xdr:nvSpPr>
        <xdr:cNvPr id="14" name="Rectangle 17"/>
        <xdr:cNvSpPr>
          <a:spLocks/>
        </xdr:cNvSpPr>
      </xdr:nvSpPr>
      <xdr:spPr>
        <a:xfrm rot="19387805">
          <a:off x="266700" y="2705100"/>
          <a:ext cx="2609850" cy="7620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3</xdr:row>
      <xdr:rowOff>152400</xdr:rowOff>
    </xdr:from>
    <xdr:to>
      <xdr:col>6</xdr:col>
      <xdr:colOff>295275</xdr:colOff>
      <xdr:row>6</xdr:row>
      <xdr:rowOff>142875</xdr:rowOff>
    </xdr:to>
    <xdr:sp>
      <xdr:nvSpPr>
        <xdr:cNvPr id="15" name="Line 18"/>
        <xdr:cNvSpPr>
          <a:spLocks/>
        </xdr:cNvSpPr>
      </xdr:nvSpPr>
      <xdr:spPr>
        <a:xfrm flipH="1" flipV="1">
          <a:off x="2762250" y="638175"/>
          <a:ext cx="1190625" cy="476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6</xdr:row>
      <xdr:rowOff>133350</xdr:rowOff>
    </xdr:from>
    <xdr:to>
      <xdr:col>4</xdr:col>
      <xdr:colOff>333375</xdr:colOff>
      <xdr:row>7</xdr:row>
      <xdr:rowOff>66675</xdr:rowOff>
    </xdr:to>
    <xdr:sp>
      <xdr:nvSpPr>
        <xdr:cNvPr id="16" name="Line 19"/>
        <xdr:cNvSpPr>
          <a:spLocks/>
        </xdr:cNvSpPr>
      </xdr:nvSpPr>
      <xdr:spPr>
        <a:xfrm flipH="1">
          <a:off x="2714625" y="1104900"/>
          <a:ext cx="571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6</xdr:row>
      <xdr:rowOff>133350</xdr:rowOff>
    </xdr:from>
    <xdr:to>
      <xdr:col>4</xdr:col>
      <xdr:colOff>400050</xdr:colOff>
      <xdr:row>7</xdr:row>
      <xdr:rowOff>76200</xdr:rowOff>
    </xdr:to>
    <xdr:sp>
      <xdr:nvSpPr>
        <xdr:cNvPr id="17" name="Line 20"/>
        <xdr:cNvSpPr>
          <a:spLocks/>
        </xdr:cNvSpPr>
      </xdr:nvSpPr>
      <xdr:spPr>
        <a:xfrm>
          <a:off x="2781300" y="1104900"/>
          <a:ext cx="571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5</xdr:row>
      <xdr:rowOff>133350</xdr:rowOff>
    </xdr:from>
    <xdr:to>
      <xdr:col>5</xdr:col>
      <xdr:colOff>266700</xdr:colOff>
      <xdr:row>6</xdr:row>
      <xdr:rowOff>123825</xdr:rowOff>
    </xdr:to>
    <xdr:sp>
      <xdr:nvSpPr>
        <xdr:cNvPr id="18" name="Line 21"/>
        <xdr:cNvSpPr>
          <a:spLocks/>
        </xdr:cNvSpPr>
      </xdr:nvSpPr>
      <xdr:spPr>
        <a:xfrm flipV="1">
          <a:off x="2771775" y="942975"/>
          <a:ext cx="5429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6</xdr:row>
      <xdr:rowOff>47625</xdr:rowOff>
    </xdr:from>
    <xdr:to>
      <xdr:col>4</xdr:col>
      <xdr:colOff>333375</xdr:colOff>
      <xdr:row>6</xdr:row>
      <xdr:rowOff>114300</xdr:rowOff>
    </xdr:to>
    <xdr:sp>
      <xdr:nvSpPr>
        <xdr:cNvPr id="19" name="Line 22"/>
        <xdr:cNvSpPr>
          <a:spLocks/>
        </xdr:cNvSpPr>
      </xdr:nvSpPr>
      <xdr:spPr>
        <a:xfrm flipH="1" flipV="1">
          <a:off x="2428875" y="1019175"/>
          <a:ext cx="3429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5</xdr:row>
      <xdr:rowOff>85725</xdr:rowOff>
    </xdr:from>
    <xdr:to>
      <xdr:col>4</xdr:col>
      <xdr:colOff>66675</xdr:colOff>
      <xdr:row>13</xdr:row>
      <xdr:rowOff>19050</xdr:rowOff>
    </xdr:to>
    <xdr:sp>
      <xdr:nvSpPr>
        <xdr:cNvPr id="20" name="Line 23"/>
        <xdr:cNvSpPr>
          <a:spLocks/>
        </xdr:cNvSpPr>
      </xdr:nvSpPr>
      <xdr:spPr>
        <a:xfrm flipH="1">
          <a:off x="1009650" y="895350"/>
          <a:ext cx="1495425" cy="1228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600075</xdr:colOff>
      <xdr:row>17</xdr:row>
      <xdr:rowOff>104775</xdr:rowOff>
    </xdr:to>
    <xdr:sp>
      <xdr:nvSpPr>
        <xdr:cNvPr id="21" name="Line 24"/>
        <xdr:cNvSpPr>
          <a:spLocks/>
        </xdr:cNvSpPr>
      </xdr:nvSpPr>
      <xdr:spPr>
        <a:xfrm flipH="1">
          <a:off x="609600" y="2266950"/>
          <a:ext cx="600075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15</xdr:row>
      <xdr:rowOff>123825</xdr:rowOff>
    </xdr:from>
    <xdr:to>
      <xdr:col>1</xdr:col>
      <xdr:colOff>28575</xdr:colOff>
      <xdr:row>20</xdr:row>
      <xdr:rowOff>142875</xdr:rowOff>
    </xdr:to>
    <xdr:sp>
      <xdr:nvSpPr>
        <xdr:cNvPr id="22" name="Rectangle 25"/>
        <xdr:cNvSpPr>
          <a:spLocks/>
        </xdr:cNvSpPr>
      </xdr:nvSpPr>
      <xdr:spPr>
        <a:xfrm rot="19181795">
          <a:off x="333375" y="2552700"/>
          <a:ext cx="3048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21</xdr:row>
      <xdr:rowOff>152400</xdr:rowOff>
    </xdr:from>
    <xdr:to>
      <xdr:col>3</xdr:col>
      <xdr:colOff>0</xdr:colOff>
      <xdr:row>21</xdr:row>
      <xdr:rowOff>152400</xdr:rowOff>
    </xdr:to>
    <xdr:sp>
      <xdr:nvSpPr>
        <xdr:cNvPr id="23" name="Line 27"/>
        <xdr:cNvSpPr>
          <a:spLocks/>
        </xdr:cNvSpPr>
      </xdr:nvSpPr>
      <xdr:spPr>
        <a:xfrm>
          <a:off x="542925" y="35528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13</xdr:row>
      <xdr:rowOff>152400</xdr:rowOff>
    </xdr:from>
    <xdr:to>
      <xdr:col>2</xdr:col>
      <xdr:colOff>533400</xdr:colOff>
      <xdr:row>15</xdr:row>
      <xdr:rowOff>47625</xdr:rowOff>
    </xdr:to>
    <xdr:sp>
      <xdr:nvSpPr>
        <xdr:cNvPr id="24" name="Line 28"/>
        <xdr:cNvSpPr>
          <a:spLocks/>
        </xdr:cNvSpPr>
      </xdr:nvSpPr>
      <xdr:spPr>
        <a:xfrm>
          <a:off x="1200150" y="2257425"/>
          <a:ext cx="5524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13</xdr:row>
      <xdr:rowOff>123825</xdr:rowOff>
    </xdr:from>
    <xdr:to>
      <xdr:col>1</xdr:col>
      <xdr:colOff>600075</xdr:colOff>
      <xdr:row>13</xdr:row>
      <xdr:rowOff>152400</xdr:rowOff>
    </xdr:to>
    <xdr:sp>
      <xdr:nvSpPr>
        <xdr:cNvPr id="25" name="Line 29"/>
        <xdr:cNvSpPr>
          <a:spLocks/>
        </xdr:cNvSpPr>
      </xdr:nvSpPr>
      <xdr:spPr>
        <a:xfrm flipH="1" flipV="1">
          <a:off x="933450" y="2228850"/>
          <a:ext cx="2762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104775</xdr:rowOff>
    </xdr:from>
    <xdr:to>
      <xdr:col>2</xdr:col>
      <xdr:colOff>390525</xdr:colOff>
      <xdr:row>16</xdr:row>
      <xdr:rowOff>66675</xdr:rowOff>
    </xdr:to>
    <xdr:sp>
      <xdr:nvSpPr>
        <xdr:cNvPr id="26" name="Line 30"/>
        <xdr:cNvSpPr>
          <a:spLocks/>
        </xdr:cNvSpPr>
      </xdr:nvSpPr>
      <xdr:spPr>
        <a:xfrm flipH="1" flipV="1">
          <a:off x="647700" y="1724025"/>
          <a:ext cx="962025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142875</xdr:rowOff>
    </xdr:from>
    <xdr:to>
      <xdr:col>9</xdr:col>
      <xdr:colOff>409575</xdr:colOff>
      <xdr:row>6</xdr:row>
      <xdr:rowOff>142875</xdr:rowOff>
    </xdr:to>
    <xdr:sp>
      <xdr:nvSpPr>
        <xdr:cNvPr id="27" name="Line 31"/>
        <xdr:cNvSpPr>
          <a:spLocks/>
        </xdr:cNvSpPr>
      </xdr:nvSpPr>
      <xdr:spPr>
        <a:xfrm>
          <a:off x="4876800" y="11144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3</xdr:row>
      <xdr:rowOff>0</xdr:rowOff>
    </xdr:from>
    <xdr:to>
      <xdr:col>4</xdr:col>
      <xdr:colOff>333375</xdr:colOff>
      <xdr:row>11</xdr:row>
      <xdr:rowOff>0</xdr:rowOff>
    </xdr:to>
    <xdr:sp>
      <xdr:nvSpPr>
        <xdr:cNvPr id="28" name="Line 32"/>
        <xdr:cNvSpPr>
          <a:spLocks/>
        </xdr:cNvSpPr>
      </xdr:nvSpPr>
      <xdr:spPr>
        <a:xfrm>
          <a:off x="2762250" y="485775"/>
          <a:ext cx="9525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6</xdr:row>
      <xdr:rowOff>123825</xdr:rowOff>
    </xdr:from>
    <xdr:to>
      <xdr:col>6</xdr:col>
      <xdr:colOff>0</xdr:colOff>
      <xdr:row>6</xdr:row>
      <xdr:rowOff>123825</xdr:rowOff>
    </xdr:to>
    <xdr:sp>
      <xdr:nvSpPr>
        <xdr:cNvPr id="29" name="Line 33"/>
        <xdr:cNvSpPr>
          <a:spLocks/>
        </xdr:cNvSpPr>
      </xdr:nvSpPr>
      <xdr:spPr>
        <a:xfrm>
          <a:off x="2019300" y="109537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11</xdr:row>
      <xdr:rowOff>0</xdr:rowOff>
    </xdr:from>
    <xdr:to>
      <xdr:col>2</xdr:col>
      <xdr:colOff>514350</xdr:colOff>
      <xdr:row>14</xdr:row>
      <xdr:rowOff>0</xdr:rowOff>
    </xdr:to>
    <xdr:sp>
      <xdr:nvSpPr>
        <xdr:cNvPr id="30" name="Line 34"/>
        <xdr:cNvSpPr>
          <a:spLocks/>
        </xdr:cNvSpPr>
      </xdr:nvSpPr>
      <xdr:spPr>
        <a:xfrm flipV="1">
          <a:off x="1209675" y="1781175"/>
          <a:ext cx="52387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15</xdr:row>
      <xdr:rowOff>57150</xdr:rowOff>
    </xdr:from>
    <xdr:to>
      <xdr:col>1</xdr:col>
      <xdr:colOff>142875</xdr:colOff>
      <xdr:row>20</xdr:row>
      <xdr:rowOff>57150</xdr:rowOff>
    </xdr:to>
    <xdr:sp>
      <xdr:nvSpPr>
        <xdr:cNvPr id="31" name="Line 35"/>
        <xdr:cNvSpPr>
          <a:spLocks/>
        </xdr:cNvSpPr>
      </xdr:nvSpPr>
      <xdr:spPr>
        <a:xfrm flipH="1" flipV="1">
          <a:off x="76200" y="2486025"/>
          <a:ext cx="676275" cy="809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57150</xdr:rowOff>
    </xdr:from>
    <xdr:to>
      <xdr:col>0</xdr:col>
      <xdr:colOff>514350</xdr:colOff>
      <xdr:row>21</xdr:row>
      <xdr:rowOff>66675</xdr:rowOff>
    </xdr:to>
    <xdr:sp>
      <xdr:nvSpPr>
        <xdr:cNvPr id="32" name="Line 36"/>
        <xdr:cNvSpPr>
          <a:spLocks/>
        </xdr:cNvSpPr>
      </xdr:nvSpPr>
      <xdr:spPr>
        <a:xfrm flipH="1" flipV="1">
          <a:off x="0" y="2809875"/>
          <a:ext cx="5143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17</xdr:row>
      <xdr:rowOff>104775</xdr:rowOff>
    </xdr:from>
    <xdr:to>
      <xdr:col>0</xdr:col>
      <xdr:colOff>381000</xdr:colOff>
      <xdr:row>18</xdr:row>
      <xdr:rowOff>133350</xdr:rowOff>
    </xdr:to>
    <xdr:sp>
      <xdr:nvSpPr>
        <xdr:cNvPr id="33" name="Line 37"/>
        <xdr:cNvSpPr>
          <a:spLocks/>
        </xdr:cNvSpPr>
      </xdr:nvSpPr>
      <xdr:spPr>
        <a:xfrm flipH="1">
          <a:off x="180975" y="2857500"/>
          <a:ext cx="2000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7</xdr:row>
      <xdr:rowOff>38100</xdr:rowOff>
    </xdr:from>
    <xdr:to>
      <xdr:col>8</xdr:col>
      <xdr:colOff>495300</xdr:colOff>
      <xdr:row>8</xdr:row>
      <xdr:rowOff>38100</xdr:rowOff>
    </xdr:to>
    <xdr:sp>
      <xdr:nvSpPr>
        <xdr:cNvPr id="34" name="Rectangle 38"/>
        <xdr:cNvSpPr>
          <a:spLocks/>
        </xdr:cNvSpPr>
      </xdr:nvSpPr>
      <xdr:spPr>
        <a:xfrm>
          <a:off x="5143500" y="1171575"/>
          <a:ext cx="228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R5</a:t>
          </a:r>
        </a:p>
      </xdr:txBody>
    </xdr:sp>
    <xdr:clientData/>
  </xdr:twoCellAnchor>
  <xdr:twoCellAnchor>
    <xdr:from>
      <xdr:col>4</xdr:col>
      <xdr:colOff>447675</xdr:colOff>
      <xdr:row>5</xdr:row>
      <xdr:rowOff>19050</xdr:rowOff>
    </xdr:from>
    <xdr:to>
      <xdr:col>5</xdr:col>
      <xdr:colOff>66675</xdr:colOff>
      <xdr:row>6</xdr:row>
      <xdr:rowOff>19050</xdr:rowOff>
    </xdr:to>
    <xdr:sp>
      <xdr:nvSpPr>
        <xdr:cNvPr id="35" name="Rectangle 39"/>
        <xdr:cNvSpPr>
          <a:spLocks/>
        </xdr:cNvSpPr>
      </xdr:nvSpPr>
      <xdr:spPr>
        <a:xfrm>
          <a:off x="2886075" y="828675"/>
          <a:ext cx="228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R3</a:t>
          </a:r>
        </a:p>
      </xdr:txBody>
    </xdr:sp>
    <xdr:clientData/>
  </xdr:twoCellAnchor>
  <xdr:twoCellAnchor>
    <xdr:from>
      <xdr:col>4</xdr:col>
      <xdr:colOff>85725</xdr:colOff>
      <xdr:row>5</xdr:row>
      <xdr:rowOff>76200</xdr:rowOff>
    </xdr:from>
    <xdr:to>
      <xdr:col>4</xdr:col>
      <xdr:colOff>266700</xdr:colOff>
      <xdr:row>6</xdr:row>
      <xdr:rowOff>85725</xdr:rowOff>
    </xdr:to>
    <xdr:sp>
      <xdr:nvSpPr>
        <xdr:cNvPr id="36" name="Rectangle 40"/>
        <xdr:cNvSpPr>
          <a:spLocks/>
        </xdr:cNvSpPr>
      </xdr:nvSpPr>
      <xdr:spPr>
        <a:xfrm>
          <a:off x="2524125" y="88582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r3</a:t>
          </a:r>
        </a:p>
      </xdr:txBody>
    </xdr:sp>
    <xdr:clientData/>
  </xdr:twoCellAnchor>
  <xdr:twoCellAnchor>
    <xdr:from>
      <xdr:col>1</xdr:col>
      <xdr:colOff>466725</xdr:colOff>
      <xdr:row>12</xdr:row>
      <xdr:rowOff>104775</xdr:rowOff>
    </xdr:from>
    <xdr:to>
      <xdr:col>2</xdr:col>
      <xdr:colOff>38100</xdr:colOff>
      <xdr:row>13</xdr:row>
      <xdr:rowOff>114300</xdr:rowOff>
    </xdr:to>
    <xdr:sp>
      <xdr:nvSpPr>
        <xdr:cNvPr id="37" name="Rectangle 41"/>
        <xdr:cNvSpPr>
          <a:spLocks/>
        </xdr:cNvSpPr>
      </xdr:nvSpPr>
      <xdr:spPr>
        <a:xfrm>
          <a:off x="1076325" y="204787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r2</a:t>
          </a:r>
        </a:p>
      </xdr:txBody>
    </xdr:sp>
    <xdr:clientData/>
  </xdr:twoCellAnchor>
  <xdr:twoCellAnchor>
    <xdr:from>
      <xdr:col>2</xdr:col>
      <xdr:colOff>238125</xdr:colOff>
      <xdr:row>13</xdr:row>
      <xdr:rowOff>76200</xdr:rowOff>
    </xdr:from>
    <xdr:to>
      <xdr:col>2</xdr:col>
      <xdr:colOff>466725</xdr:colOff>
      <xdr:row>14</xdr:row>
      <xdr:rowOff>76200</xdr:rowOff>
    </xdr:to>
    <xdr:sp>
      <xdr:nvSpPr>
        <xdr:cNvPr id="38" name="Rectangle 42"/>
        <xdr:cNvSpPr>
          <a:spLocks/>
        </xdr:cNvSpPr>
      </xdr:nvSpPr>
      <xdr:spPr>
        <a:xfrm>
          <a:off x="1457325" y="2181225"/>
          <a:ext cx="228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R2</a:t>
          </a:r>
        </a:p>
      </xdr:txBody>
    </xdr:sp>
    <xdr:clientData/>
  </xdr:twoCellAnchor>
  <xdr:twoCellAnchor>
    <xdr:from>
      <xdr:col>0</xdr:col>
      <xdr:colOff>133350</xdr:colOff>
      <xdr:row>17</xdr:row>
      <xdr:rowOff>38100</xdr:rowOff>
    </xdr:from>
    <xdr:to>
      <xdr:col>0</xdr:col>
      <xdr:colOff>285750</xdr:colOff>
      <xdr:row>18</xdr:row>
      <xdr:rowOff>28575</xdr:rowOff>
    </xdr:to>
    <xdr:sp>
      <xdr:nvSpPr>
        <xdr:cNvPr id="39" name="TextBox 43"/>
        <xdr:cNvSpPr txBox="1">
          <a:spLocks noChangeArrowheads="1"/>
        </xdr:cNvSpPr>
      </xdr:nvSpPr>
      <xdr:spPr>
        <a:xfrm>
          <a:off x="133350" y="279082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0</xdr:col>
      <xdr:colOff>314325</xdr:colOff>
      <xdr:row>15</xdr:row>
      <xdr:rowOff>19050</xdr:rowOff>
    </xdr:from>
    <xdr:to>
      <xdr:col>0</xdr:col>
      <xdr:colOff>342900</xdr:colOff>
      <xdr:row>16</xdr:row>
      <xdr:rowOff>38100</xdr:rowOff>
    </xdr:to>
    <xdr:sp>
      <xdr:nvSpPr>
        <xdr:cNvPr id="40" name="Line 44"/>
        <xdr:cNvSpPr>
          <a:spLocks/>
        </xdr:cNvSpPr>
      </xdr:nvSpPr>
      <xdr:spPr>
        <a:xfrm flipV="1">
          <a:off x="314325" y="2447925"/>
          <a:ext cx="285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13</xdr:row>
      <xdr:rowOff>142875</xdr:rowOff>
    </xdr:from>
    <xdr:to>
      <xdr:col>0</xdr:col>
      <xdr:colOff>447675</xdr:colOff>
      <xdr:row>15</xdr:row>
      <xdr:rowOff>0</xdr:rowOff>
    </xdr:to>
    <xdr:sp>
      <xdr:nvSpPr>
        <xdr:cNvPr id="41" name="TextBox 45"/>
        <xdr:cNvSpPr txBox="1">
          <a:spLocks noChangeArrowheads="1"/>
        </xdr:cNvSpPr>
      </xdr:nvSpPr>
      <xdr:spPr>
        <a:xfrm>
          <a:off x="304800" y="2247900"/>
          <a:ext cx="1428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
1</a:t>
          </a:r>
        </a:p>
      </xdr:txBody>
    </xdr:sp>
    <xdr:clientData/>
  </xdr:twoCellAnchor>
  <xdr:twoCellAnchor>
    <xdr:from>
      <xdr:col>1</xdr:col>
      <xdr:colOff>504825</xdr:colOff>
      <xdr:row>10</xdr:row>
      <xdr:rowOff>38100</xdr:rowOff>
    </xdr:from>
    <xdr:to>
      <xdr:col>1</xdr:col>
      <xdr:colOff>561975</xdr:colOff>
      <xdr:row>11</xdr:row>
      <xdr:rowOff>76200</xdr:rowOff>
    </xdr:to>
    <xdr:sp>
      <xdr:nvSpPr>
        <xdr:cNvPr id="42" name="Line 46"/>
        <xdr:cNvSpPr>
          <a:spLocks/>
        </xdr:cNvSpPr>
      </xdr:nvSpPr>
      <xdr:spPr>
        <a:xfrm flipV="1">
          <a:off x="1114425" y="1657350"/>
          <a:ext cx="571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152400</xdr:rowOff>
    </xdr:from>
    <xdr:to>
      <xdr:col>2</xdr:col>
      <xdr:colOff>152400</xdr:colOff>
      <xdr:row>10</xdr:row>
      <xdr:rowOff>0</xdr:rowOff>
    </xdr:to>
    <xdr:sp>
      <xdr:nvSpPr>
        <xdr:cNvPr id="43" name="TextBox 47"/>
        <xdr:cNvSpPr txBox="1">
          <a:spLocks noChangeArrowheads="1"/>
        </xdr:cNvSpPr>
      </xdr:nvSpPr>
      <xdr:spPr>
        <a:xfrm>
          <a:off x="1219200" y="1447800"/>
          <a:ext cx="152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</xdr:col>
      <xdr:colOff>485775</xdr:colOff>
      <xdr:row>3</xdr:row>
      <xdr:rowOff>123825</xdr:rowOff>
    </xdr:from>
    <xdr:to>
      <xdr:col>4</xdr:col>
      <xdr:colOff>38100</xdr:colOff>
      <xdr:row>4</xdr:row>
      <xdr:rowOff>85725</xdr:rowOff>
    </xdr:to>
    <xdr:sp>
      <xdr:nvSpPr>
        <xdr:cNvPr id="44" name="Line 48"/>
        <xdr:cNvSpPr>
          <a:spLocks/>
        </xdr:cNvSpPr>
      </xdr:nvSpPr>
      <xdr:spPr>
        <a:xfrm flipH="1" flipV="1">
          <a:off x="2314575" y="6096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</xdr:row>
      <xdr:rowOff>142875</xdr:rowOff>
    </xdr:from>
    <xdr:to>
      <xdr:col>3</xdr:col>
      <xdr:colOff>419100</xdr:colOff>
      <xdr:row>3</xdr:row>
      <xdr:rowOff>152400</xdr:rowOff>
    </xdr:to>
    <xdr:sp>
      <xdr:nvSpPr>
        <xdr:cNvPr id="45" name="TextBox 49"/>
        <xdr:cNvSpPr txBox="1">
          <a:spLocks noChangeArrowheads="1"/>
        </xdr:cNvSpPr>
      </xdr:nvSpPr>
      <xdr:spPr>
        <a:xfrm>
          <a:off x="2105025" y="466725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5</xdr:col>
      <xdr:colOff>590550</xdr:colOff>
      <xdr:row>4</xdr:row>
      <xdr:rowOff>114300</xdr:rowOff>
    </xdr:from>
    <xdr:to>
      <xdr:col>6</xdr:col>
      <xdr:colOff>161925</xdr:colOff>
      <xdr:row>5</xdr:row>
      <xdr:rowOff>85725</xdr:rowOff>
    </xdr:to>
    <xdr:sp>
      <xdr:nvSpPr>
        <xdr:cNvPr id="46" name="Line 50"/>
        <xdr:cNvSpPr>
          <a:spLocks/>
        </xdr:cNvSpPr>
      </xdr:nvSpPr>
      <xdr:spPr>
        <a:xfrm flipV="1">
          <a:off x="3638550" y="762000"/>
          <a:ext cx="1809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3</xdr:row>
      <xdr:rowOff>152400</xdr:rowOff>
    </xdr:from>
    <xdr:to>
      <xdr:col>6</xdr:col>
      <xdr:colOff>361950</xdr:colOff>
      <xdr:row>5</xdr:row>
      <xdr:rowOff>0</xdr:rowOff>
    </xdr:to>
    <xdr:sp>
      <xdr:nvSpPr>
        <xdr:cNvPr id="47" name="TextBox 51"/>
        <xdr:cNvSpPr txBox="1">
          <a:spLocks noChangeArrowheads="1"/>
        </xdr:cNvSpPr>
      </xdr:nvSpPr>
      <xdr:spPr>
        <a:xfrm>
          <a:off x="3876675" y="638175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8</xdr:col>
      <xdr:colOff>304800</xdr:colOff>
      <xdr:row>3</xdr:row>
      <xdr:rowOff>142875</xdr:rowOff>
    </xdr:from>
    <xdr:to>
      <xdr:col>8</xdr:col>
      <xdr:colOff>504825</xdr:colOff>
      <xdr:row>4</xdr:row>
      <xdr:rowOff>133350</xdr:rowOff>
    </xdr:to>
    <xdr:sp>
      <xdr:nvSpPr>
        <xdr:cNvPr id="48" name="Line 52"/>
        <xdr:cNvSpPr>
          <a:spLocks/>
        </xdr:cNvSpPr>
      </xdr:nvSpPr>
      <xdr:spPr>
        <a:xfrm flipV="1">
          <a:off x="5181600" y="628650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</xdr:row>
      <xdr:rowOff>9525</xdr:rowOff>
    </xdr:from>
    <xdr:to>
      <xdr:col>9</xdr:col>
      <xdr:colOff>85725</xdr:colOff>
      <xdr:row>4</xdr:row>
      <xdr:rowOff>19050</xdr:rowOff>
    </xdr:to>
    <xdr:sp>
      <xdr:nvSpPr>
        <xdr:cNvPr id="49" name="TextBox 53"/>
        <xdr:cNvSpPr txBox="1">
          <a:spLocks noChangeArrowheads="1"/>
        </xdr:cNvSpPr>
      </xdr:nvSpPr>
      <xdr:spPr>
        <a:xfrm>
          <a:off x="5438775" y="495300"/>
          <a:ext cx="133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123825</xdr:colOff>
      <xdr:row>20</xdr:row>
      <xdr:rowOff>152400</xdr:rowOff>
    </xdr:from>
    <xdr:to>
      <xdr:col>1</xdr:col>
      <xdr:colOff>247650</xdr:colOff>
      <xdr:row>21</xdr:row>
      <xdr:rowOff>152400</xdr:rowOff>
    </xdr:to>
    <xdr:sp>
      <xdr:nvSpPr>
        <xdr:cNvPr id="50" name="Arc 54"/>
        <xdr:cNvSpPr>
          <a:spLocks/>
        </xdr:cNvSpPr>
      </xdr:nvSpPr>
      <xdr:spPr>
        <a:xfrm>
          <a:off x="733425" y="3390900"/>
          <a:ext cx="123825" cy="1619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20</xdr:row>
      <xdr:rowOff>114300</xdr:rowOff>
    </xdr:from>
    <xdr:to>
      <xdr:col>1</xdr:col>
      <xdr:colOff>447675</xdr:colOff>
      <xdr:row>21</xdr:row>
      <xdr:rowOff>95250</xdr:rowOff>
    </xdr:to>
    <xdr:sp>
      <xdr:nvSpPr>
        <xdr:cNvPr id="51" name="TextBox 55"/>
        <xdr:cNvSpPr txBox="1">
          <a:spLocks noChangeArrowheads="1"/>
        </xdr:cNvSpPr>
      </xdr:nvSpPr>
      <xdr:spPr>
        <a:xfrm>
          <a:off x="914400" y="33528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58">
      <selection activeCell="C95" sqref="C95"/>
    </sheetView>
  </sheetViews>
  <sheetFormatPr defaultColWidth="9.140625" defaultRowHeight="12.75"/>
  <sheetData>
    <row r="1" spans="1:1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2" t="s">
        <v>1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1" t="s">
        <v>2</v>
      </c>
      <c r="B25" s="1">
        <f>6*PI()</f>
        <v>18.84955592153876</v>
      </c>
      <c r="C25" s="1" t="s">
        <v>3</v>
      </c>
      <c r="D25" s="1">
        <v>12</v>
      </c>
      <c r="E25" s="1" t="s">
        <v>6</v>
      </c>
      <c r="F25" s="1">
        <v>12</v>
      </c>
      <c r="G25" s="1" t="s">
        <v>7</v>
      </c>
      <c r="H25" s="1">
        <v>30</v>
      </c>
      <c r="I25" s="1"/>
      <c r="J25" s="1"/>
      <c r="K25" s="1"/>
    </row>
    <row r="26" spans="1:11" ht="12.75">
      <c r="A26" s="1" t="s">
        <v>5</v>
      </c>
      <c r="B26" s="1">
        <v>20</v>
      </c>
      <c r="C26" s="1" t="s">
        <v>4</v>
      </c>
      <c r="D26" s="1">
        <v>6</v>
      </c>
      <c r="E26" s="1" t="s">
        <v>9</v>
      </c>
      <c r="F26" s="1">
        <v>9</v>
      </c>
      <c r="G26" s="1" t="s">
        <v>8</v>
      </c>
      <c r="H26" s="1">
        <f>H25*PI()/180</f>
        <v>0.5235987755982988</v>
      </c>
      <c r="I26" s="1" t="s">
        <v>71</v>
      </c>
      <c r="J26" s="1">
        <v>9.8</v>
      </c>
      <c r="K26" s="1"/>
    </row>
    <row r="27" spans="1:11" ht="12.75">
      <c r="A27" s="1" t="s">
        <v>10</v>
      </c>
      <c r="B27" s="1">
        <v>8</v>
      </c>
      <c r="C27" s="1" t="s">
        <v>12</v>
      </c>
      <c r="D27" s="1">
        <v>0.1</v>
      </c>
      <c r="E27" s="1" t="s">
        <v>39</v>
      </c>
      <c r="F27" s="1">
        <v>1</v>
      </c>
      <c r="G27" s="1" t="s">
        <v>41</v>
      </c>
      <c r="H27" s="1">
        <f>F27</f>
        <v>1</v>
      </c>
      <c r="I27" s="1" t="s">
        <v>42</v>
      </c>
      <c r="J27" s="1">
        <f>20*F27</f>
        <v>20</v>
      </c>
      <c r="K27" s="1"/>
    </row>
    <row r="28" spans="1:11" ht="12.75">
      <c r="A28" s="1" t="s">
        <v>11</v>
      </c>
      <c r="B28" s="1">
        <v>10</v>
      </c>
      <c r="C28" s="1" t="s">
        <v>13</v>
      </c>
      <c r="D28" s="1">
        <v>0.2</v>
      </c>
      <c r="E28" s="1" t="s">
        <v>40</v>
      </c>
      <c r="F28" s="1">
        <f>2*F27</f>
        <v>2</v>
      </c>
      <c r="G28" s="1" t="s">
        <v>38</v>
      </c>
      <c r="H28" s="1">
        <f>F27/2</f>
        <v>0.5</v>
      </c>
      <c r="I28" s="1" t="s">
        <v>62</v>
      </c>
      <c r="J28" s="1">
        <v>48</v>
      </c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 t="s">
        <v>14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1" t="s">
        <v>15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2" t="s">
        <v>16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1" t="s">
        <v>17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" t="s">
        <v>18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1" t="s">
        <v>19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2" t="s">
        <v>20</v>
      </c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1" t="s">
        <v>21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 t="s">
        <v>22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 t="s">
        <v>23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 t="s">
        <v>24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 t="s">
        <v>25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 t="s">
        <v>26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2" t="s">
        <v>27</v>
      </c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1" t="s">
        <v>28</v>
      </c>
      <c r="B48" s="1"/>
      <c r="C48" s="1" t="s">
        <v>29</v>
      </c>
      <c r="D48" s="1"/>
      <c r="E48" s="1"/>
      <c r="F48" s="1"/>
      <c r="G48" s="1"/>
      <c r="H48" s="1"/>
      <c r="I48" s="1"/>
      <c r="J48" s="1"/>
      <c r="K48" s="1"/>
    </row>
    <row r="49" spans="1:11" ht="12.75">
      <c r="A49" s="1" t="s">
        <v>30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 t="s">
        <v>31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2" t="s">
        <v>32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1" t="s">
        <v>33</v>
      </c>
      <c r="B53" s="1">
        <f>(($D$25+$D$26)/($D$25*$F$26))*$B$25</f>
        <v>3.141592653589793</v>
      </c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2" t="s">
        <v>34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2" t="s">
        <v>35</v>
      </c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1" t="s">
        <v>36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 t="s">
        <v>37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 t="s">
        <v>47</v>
      </c>
      <c r="B62" s="1"/>
      <c r="C62" s="1"/>
      <c r="D62" s="1" t="s">
        <v>43</v>
      </c>
      <c r="E62" s="1" t="s">
        <v>44</v>
      </c>
      <c r="F62" s="1"/>
      <c r="G62" s="1" t="s">
        <v>49</v>
      </c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 t="s">
        <v>45</v>
      </c>
      <c r="B64" s="1"/>
      <c r="C64" s="1"/>
      <c r="D64" s="1" t="s">
        <v>43</v>
      </c>
      <c r="E64" s="1" t="s">
        <v>46</v>
      </c>
      <c r="F64" s="1"/>
      <c r="G64" s="1" t="s">
        <v>50</v>
      </c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 t="s">
        <v>48</v>
      </c>
      <c r="B66" s="1"/>
      <c r="C66" s="1"/>
      <c r="D66" s="1"/>
      <c r="E66" s="1"/>
      <c r="F66" s="1"/>
      <c r="G66" s="1" t="s">
        <v>54</v>
      </c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 t="s">
        <v>51</v>
      </c>
      <c r="B68" s="1"/>
      <c r="C68" s="1"/>
      <c r="D68" s="1"/>
      <c r="E68" s="1" t="s">
        <v>43</v>
      </c>
      <c r="F68" s="1" t="s">
        <v>52</v>
      </c>
      <c r="G68" s="1"/>
      <c r="H68" s="1" t="s">
        <v>53</v>
      </c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 t="s">
        <v>55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 t="s">
        <v>56</v>
      </c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2" t="s">
        <v>57</v>
      </c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 t="s">
        <v>66</v>
      </c>
      <c r="B76" s="1"/>
      <c r="C76" s="1"/>
      <c r="D76" s="1"/>
      <c r="E76" s="1"/>
      <c r="F76" s="1" t="s">
        <v>58</v>
      </c>
      <c r="G76" s="1"/>
      <c r="H76" s="1"/>
      <c r="I76" s="1" t="s">
        <v>70</v>
      </c>
      <c r="J76" s="1">
        <f>F27*J26*B25*SIN(H26)</f>
        <v>92.36282401553991</v>
      </c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 t="s">
        <v>67</v>
      </c>
      <c r="B78" s="1"/>
      <c r="C78" s="1"/>
      <c r="D78" s="1"/>
      <c r="E78" s="1"/>
      <c r="F78" s="1" t="s">
        <v>59</v>
      </c>
      <c r="G78" s="1"/>
      <c r="H78" s="1"/>
      <c r="I78" s="1" t="s">
        <v>72</v>
      </c>
      <c r="J78" s="1">
        <f>-D27*F27*J26*B25*COS(H26)</f>
        <v>-15.997710392545804</v>
      </c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 t="s">
        <v>68</v>
      </c>
      <c r="B80" s="1"/>
      <c r="C80" s="1"/>
      <c r="D80" s="1"/>
      <c r="E80" s="1"/>
      <c r="F80" s="1" t="s">
        <v>60</v>
      </c>
      <c r="G80" s="1"/>
      <c r="H80" s="1"/>
      <c r="I80" s="1" t="s">
        <v>73</v>
      </c>
      <c r="J80" s="1">
        <f>F28*J26*B25*SIN(H26)</f>
        <v>184.72564803107983</v>
      </c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 t="s">
        <v>61</v>
      </c>
      <c r="B82" s="1"/>
      <c r="C82" s="1"/>
      <c r="D82" s="1"/>
      <c r="E82" s="1"/>
      <c r="F82" s="1" t="s">
        <v>63</v>
      </c>
      <c r="G82" s="1"/>
      <c r="H82" s="1"/>
      <c r="I82" s="1" t="s">
        <v>74</v>
      </c>
      <c r="J82" s="1">
        <f>H28*J26*F25</f>
        <v>58.800000000000004</v>
      </c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 t="s">
        <v>64</v>
      </c>
      <c r="B84" s="1"/>
      <c r="C84" s="1"/>
      <c r="D84" s="1"/>
      <c r="E84" s="1"/>
      <c r="F84" s="1" t="s">
        <v>65</v>
      </c>
      <c r="G84" s="1"/>
      <c r="H84" s="1"/>
      <c r="I84" s="1" t="s">
        <v>75</v>
      </c>
      <c r="J84" s="1">
        <f>-D28*J27*J26*2*(F25+SQRT(J28*J28-F25*F25)-J28)/B26</f>
        <v>-41.06513660559689</v>
      </c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 t="s">
        <v>69</v>
      </c>
      <c r="B86" s="1">
        <f>J76+J78+J80+J82+J84</f>
        <v>278.8256250484771</v>
      </c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2" t="s">
        <v>77</v>
      </c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 t="s">
        <v>76</v>
      </c>
      <c r="B90" s="1">
        <f>SQRT(2*B86/((F27+F28*(1+B27*B27)/(D25*D25))+(D25+D26)*(D25+D26)*(H27*B28*B28+F25*F25*(H28+3*J27/2)/(D25*D25*F26*F26))))</f>
        <v>0.13094231445186</v>
      </c>
      <c r="C90" s="1"/>
      <c r="D90" s="1"/>
      <c r="E90" s="1"/>
      <c r="F90" s="1"/>
      <c r="G90" s="1"/>
      <c r="H90" s="1"/>
      <c r="I90" s="1"/>
      <c r="J90" s="1"/>
      <c r="K90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2009-12-15T16:51:21Z</dcterms:modified>
  <cp:category/>
  <cp:version/>
  <cp:contentType/>
  <cp:contentStatus/>
</cp:coreProperties>
</file>